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615" activeTab="1"/>
  </bookViews>
  <sheets>
    <sheet name="Non-Public Shared Time" sheetId="1" r:id="rId1"/>
    <sheet name="EXAMPLE" sheetId="2" r:id="rId2"/>
  </sheets>
  <definedNames>
    <definedName name="_xlnm.Print_Titles" localSheetId="0">'Non-Public Shared Time'!$15:$16</definedName>
  </definedNames>
  <calcPr fullCalcOnLoad="1"/>
</workbook>
</file>

<file path=xl/sharedStrings.xml><?xml version="1.0" encoding="utf-8"?>
<sst xmlns="http://schemas.openxmlformats.org/spreadsheetml/2006/main" count="119" uniqueCount="73">
  <si>
    <t>Grade</t>
  </si>
  <si>
    <t>Days</t>
  </si>
  <si>
    <t>Start Time</t>
  </si>
  <si>
    <t>Stop Time</t>
  </si>
  <si>
    <t>Hours</t>
  </si>
  <si>
    <t># Days</t>
  </si>
  <si>
    <t>Total Hrs</t>
  </si>
  <si>
    <t>Shared Time Program</t>
  </si>
  <si>
    <t>ST FTE</t>
  </si>
  <si>
    <t>Class Name</t>
  </si>
  <si>
    <t>Allowable FTE</t>
  </si>
  <si>
    <t>FTE Difference</t>
  </si>
  <si>
    <t>School District:</t>
  </si>
  <si>
    <t>Count Date:</t>
  </si>
  <si>
    <t>Non-Public Shared Time Program</t>
  </si>
  <si>
    <t>Building:</t>
  </si>
  <si>
    <t>Master Schedule of Classes and Comparable Public School Class</t>
  </si>
  <si>
    <t>Name of Class</t>
  </si>
  <si>
    <t>Comparable Class in District</t>
  </si>
  <si>
    <t>Allowable Shared Time FTE</t>
  </si>
  <si>
    <t>FTE</t>
  </si>
  <si>
    <t>Instructor</t>
  </si>
  <si>
    <t>Computers</t>
  </si>
  <si>
    <t>Teacher:</t>
  </si>
  <si>
    <t>Hr/Class Code(s)</t>
  </si>
  <si>
    <t>Art</t>
  </si>
  <si>
    <t>M</t>
  </si>
  <si>
    <t>Rnded FTE</t>
  </si>
  <si>
    <t>1st /A1</t>
  </si>
  <si>
    <t>3rd/C1</t>
  </si>
  <si>
    <t>T</t>
  </si>
  <si>
    <t>4th/G1</t>
  </si>
  <si>
    <t>Gym</t>
  </si>
  <si>
    <t>4th/O1</t>
  </si>
  <si>
    <t>Orchestra</t>
  </si>
  <si>
    <t>W</t>
  </si>
  <si>
    <t>Formulas are entered into this spreadsheet to assist with FTE calculation.</t>
  </si>
  <si>
    <t>F</t>
  </si>
  <si>
    <t>Sample District</t>
  </si>
  <si>
    <t>Sample School</t>
  </si>
  <si>
    <t>Janice Sample</t>
  </si>
  <si>
    <t>FTE Total</t>
  </si>
  <si>
    <t># of Count Day Pupils FTE Eligible</t>
  </si>
  <si>
    <t>Total FTE</t>
  </si>
  <si>
    <t>S. Jones</t>
  </si>
  <si>
    <t>B. Smith</t>
  </si>
  <si>
    <t>T. Blake</t>
  </si>
  <si>
    <t>J. Brown</t>
  </si>
  <si>
    <t>10003</t>
  </si>
  <si>
    <t>08037</t>
  </si>
  <si>
    <t>05184</t>
  </si>
  <si>
    <t>05104</t>
  </si>
  <si>
    <t>Fall</t>
  </si>
  <si>
    <t>Spring</t>
  </si>
  <si>
    <t>Part-time course count date:</t>
  </si>
  <si>
    <t>Follow this format in order to provide all required information as below in the example.</t>
  </si>
  <si>
    <t>*</t>
  </si>
  <si>
    <t>*SCED Code</t>
  </si>
  <si>
    <t xml:space="preserve">Instructions: </t>
  </si>
  <si>
    <t xml:space="preserve">Use this form to create a schedule that identifies all the classes being taught. </t>
  </si>
  <si>
    <t>Link to SCED Finder (School Courses for the Exchange of Data)</t>
  </si>
  <si>
    <t>Mr. Smith's Computers Course Meets 2x/week. Monday is "count day"</t>
  </si>
  <si>
    <t>Ms. Brown's Orchestra Course Meets 3x/week. Wednesday is "count day"</t>
  </si>
  <si>
    <t>NOTE: Mrs. Jones' 4th Grade Art course meets only 1x/week &amp; "count day" is Monday. Mrs. Blake's 7th Grade Gym course meets only 1x/week and "count day" is Friday.</t>
  </si>
  <si>
    <r>
      <t xml:space="preserve">For classes that meet more than 1 day per week, please follow the format in the </t>
    </r>
    <r>
      <rPr>
        <sz val="10"/>
        <color indexed="10"/>
        <rFont val="Calibri"/>
        <family val="2"/>
      </rPr>
      <t>Example tab</t>
    </r>
    <r>
      <rPr>
        <sz val="10"/>
        <color indexed="8"/>
        <rFont val="Calibri"/>
        <family val="2"/>
      </rPr>
      <t xml:space="preserve">. </t>
    </r>
  </si>
  <si>
    <t>Check all that apply</t>
  </si>
  <si>
    <t>Part-time course count dates:</t>
  </si>
  <si>
    <t xml:space="preserve">Use this form to create a schedule that identifies all the shared time courses being taught. </t>
  </si>
  <si>
    <r>
      <t>Follow the format given in the</t>
    </r>
    <r>
      <rPr>
        <sz val="11"/>
        <color indexed="10"/>
        <rFont val="Calibri"/>
        <family val="2"/>
      </rPr>
      <t xml:space="preserve"> Example Tab</t>
    </r>
    <r>
      <rPr>
        <sz val="11"/>
        <color theme="1"/>
        <rFont val="Calibri"/>
        <family val="2"/>
      </rPr>
      <t xml:space="preserve"> to provide all required information.</t>
    </r>
  </si>
  <si>
    <r>
      <t>For classes that meet more than 1 day per week, please total hours and FTE only once for the course, not each day it meets.</t>
    </r>
    <r>
      <rPr>
        <sz val="11"/>
        <color indexed="10"/>
        <rFont val="Calibri"/>
        <family val="2"/>
      </rPr>
      <t xml:space="preserve"> (See Example)</t>
    </r>
  </si>
  <si>
    <t>10/7/202</t>
  </si>
  <si>
    <r>
      <rPr>
        <sz val="11"/>
        <color indexed="8"/>
        <rFont val="Times New Roman"/>
        <family val="1"/>
      </rPr>
      <t>PA-5E (NP1)</t>
    </r>
    <r>
      <rPr>
        <sz val="8"/>
        <color indexed="8"/>
        <rFont val="Times New Roman"/>
        <family val="1"/>
      </rPr>
      <t xml:space="preserve"> Sep 2022</t>
    </r>
  </si>
  <si>
    <t>PA-5E(NP1) Aug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</si>
</sst>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0"/>
    <numFmt numFmtId="168" formatCode="0.0000"/>
    <numFmt numFmtId="169" formatCode="0.0"/>
    <numFmt numFmtId="170" formatCode="0.00_);[Red]\(0.00\)"/>
    <numFmt numFmtId="171" formatCode="0.E+00"/>
    <numFmt numFmtId="172" formatCode="0_);[Red]\(0\)"/>
    <numFmt numFmtId="173" formatCode="m/d/yy;@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33" borderId="0" xfId="0" applyNumberFormat="1" applyFill="1" applyBorder="1" applyAlignment="1">
      <alignment horizontal="center"/>
    </xf>
    <xf numFmtId="166" fontId="0" fillId="33" borderId="13" xfId="0" applyNumberFormat="1" applyFill="1" applyBorder="1" applyAlignment="1">
      <alignment horizontal="center"/>
    </xf>
    <xf numFmtId="170" fontId="0" fillId="33" borderId="14" xfId="0" applyNumberFormat="1" applyFill="1" applyBorder="1" applyAlignment="1">
      <alignment horizontal="center"/>
    </xf>
    <xf numFmtId="170" fontId="0" fillId="33" borderId="0" xfId="0" applyNumberFormat="1" applyFill="1" applyBorder="1" applyAlignment="1">
      <alignment horizontal="center"/>
    </xf>
    <xf numFmtId="170" fontId="0" fillId="33" borderId="13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70" fontId="0" fillId="33" borderId="11" xfId="0" applyNumberFormat="1" applyFill="1" applyBorder="1" applyAlignment="1">
      <alignment horizontal="center"/>
    </xf>
    <xf numFmtId="170" fontId="0" fillId="33" borderId="10" xfId="0" applyNumberFormat="1" applyFill="1" applyBorder="1" applyAlignment="1">
      <alignment horizontal="center"/>
    </xf>
    <xf numFmtId="170" fontId="0" fillId="33" borderId="12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8" fontId="0" fillId="33" borderId="16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166" fontId="28" fillId="33" borderId="10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horizontal="left"/>
    </xf>
    <xf numFmtId="0" fontId="52" fillId="0" borderId="0" xfId="0" applyFont="1" applyAlignment="1">
      <alignment/>
    </xf>
    <xf numFmtId="170" fontId="0" fillId="0" borderId="18" xfId="0" applyNumberFormat="1" applyFill="1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170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34" borderId="18" xfId="0" applyFont="1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8" fontId="0" fillId="34" borderId="16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166" fontId="0" fillId="34" borderId="17" xfId="0" applyNumberFormat="1" applyFill="1" applyBorder="1" applyAlignment="1">
      <alignment horizontal="center"/>
    </xf>
    <xf numFmtId="170" fontId="0" fillId="34" borderId="18" xfId="0" applyNumberFormat="1" applyFill="1" applyBorder="1" applyAlignment="1">
      <alignment horizontal="center"/>
    </xf>
    <xf numFmtId="170" fontId="0" fillId="34" borderId="16" xfId="0" applyNumberFormat="1" applyFill="1" applyBorder="1" applyAlignment="1">
      <alignment horizontal="center"/>
    </xf>
    <xf numFmtId="170" fontId="0" fillId="34" borderId="17" xfId="0" applyNumberFormat="1" applyFill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172" fontId="0" fillId="0" borderId="16" xfId="0" applyNumberFormat="1" applyFill="1" applyBorder="1" applyAlignment="1">
      <alignment horizontal="center"/>
    </xf>
    <xf numFmtId="172" fontId="0" fillId="34" borderId="16" xfId="0" applyNumberForma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0" fontId="0" fillId="35" borderId="19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 horizontal="center"/>
    </xf>
    <xf numFmtId="18" fontId="0" fillId="0" borderId="16" xfId="0" applyNumberFormat="1" applyFill="1" applyBorder="1" applyAlignment="1">
      <alignment horizontal="right" indent="1"/>
    </xf>
    <xf numFmtId="18" fontId="0" fillId="33" borderId="0" xfId="0" applyNumberFormat="1" applyFill="1" applyBorder="1" applyAlignment="1">
      <alignment horizontal="right" indent="1"/>
    </xf>
    <xf numFmtId="18" fontId="0" fillId="33" borderId="15" xfId="0" applyNumberFormat="1" applyFill="1" applyBorder="1" applyAlignment="1">
      <alignment horizontal="right" indent="1"/>
    </xf>
    <xf numFmtId="173" fontId="3" fillId="0" borderId="0" xfId="0" applyNumberFormat="1" applyFont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0" fontId="4" fillId="0" borderId="0" xfId="53" applyFill="1" applyBorder="1" applyAlignment="1" applyProtection="1">
      <alignment horizontal="left"/>
      <protection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0" xfId="53" applyFill="1" applyAlignment="1" applyProtection="1">
      <alignment horizontal="left"/>
      <protection/>
    </xf>
    <xf numFmtId="14" fontId="0" fillId="0" borderId="10" xfId="0" applyNumberFormat="1" applyBorder="1" applyAlignment="1">
      <alignment horizontal="center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73" fontId="0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51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ces.ed.gov/scedfinder/Home/Resource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nces.ed.gov/scedfinder/Home/Resources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5"/>
  <sheetViews>
    <sheetView zoomScale="75" zoomScaleNormal="75" zoomScalePageLayoutView="0" workbookViewId="0" topLeftCell="A1">
      <selection activeCell="W13" sqref="W13"/>
    </sheetView>
  </sheetViews>
  <sheetFormatPr defaultColWidth="9.140625" defaultRowHeight="15"/>
  <cols>
    <col min="1" max="1" width="9.421875" style="0" customWidth="1"/>
    <col min="2" max="2" width="13.57421875" style="0" customWidth="1"/>
    <col min="3" max="3" width="6.57421875" style="0" customWidth="1"/>
    <col min="4" max="4" width="10.28125" style="0" customWidth="1"/>
    <col min="5" max="5" width="7.140625" style="0" customWidth="1"/>
    <col min="6" max="6" width="9.00390625" style="0" customWidth="1"/>
    <col min="7" max="8" width="10.7109375" style="0" customWidth="1"/>
    <col min="9" max="9" width="7.421875" style="0" customWidth="1"/>
    <col min="10" max="10" width="9.28125" style="0" customWidth="1"/>
    <col min="11" max="11" width="7.421875" style="0" customWidth="1"/>
    <col min="12" max="12" width="9.7109375" style="0" customWidth="1"/>
    <col min="13" max="13" width="6.00390625" style="0" customWidth="1"/>
    <col min="14" max="14" width="7.8515625" style="0" customWidth="1"/>
    <col min="15" max="15" width="9.140625" style="0" customWidth="1"/>
    <col min="16" max="16" width="9.7109375" style="0" bestFit="1" customWidth="1"/>
    <col min="17" max="17" width="10.8515625" style="0" customWidth="1"/>
    <col min="18" max="18" width="10.28125" style="0" customWidth="1"/>
  </cols>
  <sheetData>
    <row r="1" ht="17.25" customHeight="1">
      <c r="A1" s="146" t="s">
        <v>71</v>
      </c>
    </row>
    <row r="2" spans="1:20" s="1" customFormat="1" ht="15" customHeigh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/>
      <c r="T2"/>
    </row>
    <row r="3" spans="1:20" s="1" customFormat="1" ht="15" customHeight="1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/>
      <c r="T3"/>
    </row>
    <row r="4" spans="1:20" s="1" customFormat="1" ht="15" customHeight="1">
      <c r="A4"/>
      <c r="B4" s="86" t="s">
        <v>12</v>
      </c>
      <c r="C4" s="120"/>
      <c r="D4" s="120"/>
      <c r="E4" s="120"/>
      <c r="F4" s="120"/>
      <c r="G4" s="120"/>
      <c r="H4" s="120"/>
      <c r="I4"/>
      <c r="J4"/>
      <c r="K4"/>
      <c r="L4"/>
      <c r="M4"/>
      <c r="N4"/>
      <c r="O4" s="86" t="s">
        <v>13</v>
      </c>
      <c r="P4" s="86"/>
      <c r="Q4" s="120"/>
      <c r="R4" s="120"/>
      <c r="S4" s="120"/>
      <c r="T4"/>
    </row>
    <row r="5" spans="1:20" s="1" customFormat="1" ht="15" customHeight="1">
      <c r="A5"/>
      <c r="B5" s="86" t="s">
        <v>15</v>
      </c>
      <c r="C5" s="121"/>
      <c r="D5" s="121"/>
      <c r="E5" s="121"/>
      <c r="F5" s="121"/>
      <c r="G5" s="121"/>
      <c r="H5" s="121"/>
      <c r="I5"/>
      <c r="J5"/>
      <c r="K5"/>
      <c r="L5"/>
      <c r="M5"/>
      <c r="N5"/>
      <c r="O5"/>
      <c r="P5"/>
      <c r="Q5"/>
      <c r="R5"/>
      <c r="S5"/>
      <c r="T5"/>
    </row>
    <row r="6" spans="1:20" s="1" customFormat="1" ht="15" customHeight="1">
      <c r="A6"/>
      <c r="B6" s="86" t="s">
        <v>23</v>
      </c>
      <c r="C6" s="121"/>
      <c r="D6" s="121"/>
      <c r="E6" s="121"/>
      <c r="F6" s="121"/>
      <c r="G6" s="121"/>
      <c r="H6" s="121"/>
      <c r="I6"/>
      <c r="J6"/>
      <c r="K6"/>
      <c r="L6"/>
      <c r="M6"/>
      <c r="N6" s="135" t="s">
        <v>66</v>
      </c>
      <c r="O6" s="135"/>
      <c r="P6" s="135"/>
      <c r="Q6"/>
      <c r="R6" s="98" t="s">
        <v>52</v>
      </c>
      <c r="S6" s="98" t="s">
        <v>53</v>
      </c>
      <c r="T6"/>
    </row>
    <row r="7" spans="1:19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N7" s="136" t="s">
        <v>65</v>
      </c>
      <c r="O7" s="136"/>
      <c r="P7" s="136"/>
      <c r="Q7" s="100"/>
      <c r="R7" s="117">
        <v>44839</v>
      </c>
      <c r="S7" s="117">
        <v>44965</v>
      </c>
    </row>
    <row r="8" spans="1:20" ht="15" customHeight="1">
      <c r="A8" s="6"/>
      <c r="B8" s="102" t="s">
        <v>58</v>
      </c>
      <c r="C8" s="122" t="s">
        <v>67</v>
      </c>
      <c r="D8" s="122"/>
      <c r="E8" s="122"/>
      <c r="F8" s="122"/>
      <c r="G8" s="122"/>
      <c r="H8" s="122"/>
      <c r="I8" s="122"/>
      <c r="J8" s="122"/>
      <c r="K8" s="122"/>
      <c r="L8" s="122"/>
      <c r="M8" s="1"/>
      <c r="N8" s="107"/>
      <c r="O8" s="99"/>
      <c r="P8" s="100"/>
      <c r="Q8" s="100"/>
      <c r="R8" s="117">
        <v>44840</v>
      </c>
      <c r="S8" s="117">
        <v>44966</v>
      </c>
      <c r="T8" s="1"/>
    </row>
    <row r="9" spans="1:20" s="3" customFormat="1" ht="15" customHeight="1">
      <c r="A9" s="5"/>
      <c r="B9" s="102"/>
      <c r="C9" s="123" t="s">
        <v>68</v>
      </c>
      <c r="D9" s="123"/>
      <c r="E9" s="123"/>
      <c r="F9" s="123"/>
      <c r="G9" s="123"/>
      <c r="H9" s="123"/>
      <c r="I9" s="123"/>
      <c r="J9" s="123"/>
      <c r="K9" s="123"/>
      <c r="L9" s="123"/>
      <c r="M9"/>
      <c r="N9"/>
      <c r="O9" s="99"/>
      <c r="P9" s="100"/>
      <c r="Q9" s="100"/>
      <c r="R9" s="117" t="s">
        <v>70</v>
      </c>
      <c r="S9" s="118">
        <v>44967</v>
      </c>
      <c r="T9"/>
    </row>
    <row r="10" spans="1:20" s="3" customFormat="1" ht="15" customHeight="1">
      <c r="A10" s="6"/>
      <c r="B10" s="7"/>
      <c r="C10" s="123" t="s">
        <v>36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"/>
      <c r="N10" s="1"/>
      <c r="O10" s="99"/>
      <c r="P10" s="100"/>
      <c r="Q10" s="100"/>
      <c r="R10" s="117">
        <v>44844</v>
      </c>
      <c r="S10" s="117">
        <v>44970</v>
      </c>
      <c r="T10" s="1"/>
    </row>
    <row r="11" spans="1:20" s="11" customFormat="1" ht="15" customHeight="1">
      <c r="A11" s="6"/>
      <c r="B11" s="7"/>
      <c r="C11" s="137" t="s">
        <v>69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19"/>
      <c r="N11" s="119"/>
      <c r="O11" s="99"/>
      <c r="P11" s="100"/>
      <c r="Q11" s="100"/>
      <c r="R11" s="118">
        <v>44845</v>
      </c>
      <c r="S11" s="118">
        <v>44971</v>
      </c>
      <c r="T11" s="1"/>
    </row>
    <row r="12" spans="1:20" s="10" customFormat="1" ht="15" customHeight="1">
      <c r="A12" s="6"/>
      <c r="B12" s="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"/>
      <c r="N12" s="1"/>
      <c r="O12" s="99"/>
      <c r="P12" s="100"/>
      <c r="Q12" s="100"/>
      <c r="R12" s="97"/>
      <c r="S12" s="97"/>
      <c r="T12" s="1"/>
    </row>
    <row r="13" spans="1:20" s="10" customFormat="1" ht="15" customHeight="1">
      <c r="A13" s="6"/>
      <c r="B13" s="7"/>
      <c r="C13" s="105"/>
      <c r="D13" s="7"/>
      <c r="E13" s="7"/>
      <c r="F13" s="7"/>
      <c r="G13" s="7"/>
      <c r="H13" s="7"/>
      <c r="I13" s="7"/>
      <c r="J13" s="7"/>
      <c r="K13" s="7"/>
      <c r="L13" s="7"/>
      <c r="M13" s="1"/>
      <c r="N13" s="1"/>
      <c r="O13" s="99"/>
      <c r="P13" s="100"/>
      <c r="Q13" s="100"/>
      <c r="R13" s="96"/>
      <c r="S13" s="96"/>
      <c r="T13" s="1"/>
    </row>
    <row r="14" spans="1:20" s="10" customFormat="1" ht="15" customHeight="1">
      <c r="A14" s="6"/>
      <c r="B14" s="7"/>
      <c r="C14" s="105"/>
      <c r="D14" s="7"/>
      <c r="E14" s="7"/>
      <c r="F14" s="7"/>
      <c r="G14" s="7"/>
      <c r="H14" s="7"/>
      <c r="I14" s="7"/>
      <c r="J14" s="7"/>
      <c r="K14" s="7"/>
      <c r="L14" s="7"/>
      <c r="M14" s="1"/>
      <c r="N14" s="1"/>
      <c r="O14" s="99"/>
      <c r="P14" s="100"/>
      <c r="Q14" s="100"/>
      <c r="R14" s="96"/>
      <c r="S14" s="96"/>
      <c r="T14" s="1"/>
    </row>
    <row r="15" spans="1:20" s="10" customFormat="1" ht="15" customHeight="1">
      <c r="A15" s="124" t="s">
        <v>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87"/>
      <c r="M15" s="126" t="s">
        <v>18</v>
      </c>
      <c r="N15" s="127"/>
      <c r="O15" s="128"/>
      <c r="P15" s="129" t="s">
        <v>19</v>
      </c>
      <c r="Q15" s="130"/>
      <c r="R15" s="131"/>
      <c r="S15" s="132" t="s">
        <v>41</v>
      </c>
      <c r="T15" s="133"/>
    </row>
    <row r="16" spans="1:20" s="10" customFormat="1" ht="90">
      <c r="A16" s="112" t="s">
        <v>24</v>
      </c>
      <c r="B16" s="113" t="s">
        <v>17</v>
      </c>
      <c r="C16" s="113" t="s">
        <v>57</v>
      </c>
      <c r="D16" s="113" t="s">
        <v>21</v>
      </c>
      <c r="E16" s="113" t="s">
        <v>0</v>
      </c>
      <c r="F16" s="113" t="s">
        <v>1</v>
      </c>
      <c r="G16" s="113" t="s">
        <v>2</v>
      </c>
      <c r="H16" s="113" t="s">
        <v>3</v>
      </c>
      <c r="I16" s="113" t="s">
        <v>4</v>
      </c>
      <c r="J16" s="113" t="s">
        <v>5</v>
      </c>
      <c r="K16" s="113" t="s">
        <v>6</v>
      </c>
      <c r="L16" s="113" t="s">
        <v>8</v>
      </c>
      <c r="M16" s="112" t="s">
        <v>9</v>
      </c>
      <c r="N16" s="113" t="s">
        <v>6</v>
      </c>
      <c r="O16" s="114" t="s">
        <v>20</v>
      </c>
      <c r="P16" s="112" t="s">
        <v>11</v>
      </c>
      <c r="Q16" s="113" t="s">
        <v>10</v>
      </c>
      <c r="R16" s="114" t="s">
        <v>27</v>
      </c>
      <c r="S16" s="115" t="s">
        <v>42</v>
      </c>
      <c r="T16" s="116" t="s">
        <v>43</v>
      </c>
    </row>
    <row r="17" spans="1:20" s="10" customFormat="1" ht="15">
      <c r="A17" s="58"/>
      <c r="B17" s="53"/>
      <c r="C17" s="53"/>
      <c r="D17" s="53"/>
      <c r="E17" s="59"/>
      <c r="F17" s="53"/>
      <c r="G17" s="54"/>
      <c r="H17" s="54"/>
      <c r="I17" s="55">
        <f aca="true" t="shared" si="0" ref="I17:I33">ROUND((H17-G17)*1440/60,2)</f>
        <v>0</v>
      </c>
      <c r="J17" s="56"/>
      <c r="K17" s="55">
        <f aca="true" t="shared" si="1" ref="K17:K33">SUM(I17*J17)</f>
        <v>0</v>
      </c>
      <c r="L17" s="57">
        <f aca="true" t="shared" si="2" ref="L17:L33">ROUND(K17/1098,3)</f>
        <v>0</v>
      </c>
      <c r="M17" s="53"/>
      <c r="N17" s="56"/>
      <c r="O17" s="57">
        <f aca="true" t="shared" si="3" ref="O17:O33">ROUND(N17/1098,3)</f>
        <v>0</v>
      </c>
      <c r="P17" s="64">
        <f aca="true" t="shared" si="4" ref="P17:P33">O17-L17</f>
        <v>0</v>
      </c>
      <c r="Q17" s="65">
        <f aca="true" t="shared" si="5" ref="Q17:Q33">IF(O17&lt;L17,O17,L17)</f>
        <v>0</v>
      </c>
      <c r="R17" s="66">
        <f aca="true" t="shared" si="6" ref="R17:R33">ROUND(Q17,2)</f>
        <v>0</v>
      </c>
      <c r="S17" s="80"/>
      <c r="T17" s="66">
        <f aca="true" t="shared" si="7" ref="T17:T33">ROUND((S17*R17),2)</f>
        <v>0</v>
      </c>
    </row>
    <row r="18" spans="1:20" s="10" customFormat="1" ht="15">
      <c r="A18" s="68"/>
      <c r="B18" s="69"/>
      <c r="C18" s="69"/>
      <c r="D18" s="69"/>
      <c r="E18" s="70"/>
      <c r="F18" s="69"/>
      <c r="G18" s="71"/>
      <c r="H18" s="71"/>
      <c r="I18" s="72">
        <f t="shared" si="0"/>
        <v>0</v>
      </c>
      <c r="J18" s="73"/>
      <c r="K18" s="72">
        <f t="shared" si="1"/>
        <v>0</v>
      </c>
      <c r="L18" s="74">
        <f t="shared" si="2"/>
        <v>0</v>
      </c>
      <c r="M18" s="69"/>
      <c r="N18" s="73"/>
      <c r="O18" s="74">
        <f t="shared" si="3"/>
        <v>0</v>
      </c>
      <c r="P18" s="75">
        <f t="shared" si="4"/>
        <v>0</v>
      </c>
      <c r="Q18" s="76">
        <f t="shared" si="5"/>
        <v>0</v>
      </c>
      <c r="R18" s="77">
        <f t="shared" si="6"/>
        <v>0</v>
      </c>
      <c r="S18" s="81"/>
      <c r="T18" s="77">
        <f t="shared" si="7"/>
        <v>0</v>
      </c>
    </row>
    <row r="19" spans="1:20" s="10" customFormat="1" ht="15">
      <c r="A19" s="58"/>
      <c r="B19" s="53"/>
      <c r="C19" s="53"/>
      <c r="D19" s="53"/>
      <c r="E19" s="59"/>
      <c r="F19" s="53"/>
      <c r="G19" s="54"/>
      <c r="H19" s="54"/>
      <c r="I19" s="55">
        <f t="shared" si="0"/>
        <v>0</v>
      </c>
      <c r="J19" s="56"/>
      <c r="K19" s="55">
        <f t="shared" si="1"/>
        <v>0</v>
      </c>
      <c r="L19" s="57">
        <f t="shared" si="2"/>
        <v>0</v>
      </c>
      <c r="M19" s="53"/>
      <c r="N19" s="56"/>
      <c r="O19" s="57">
        <f t="shared" si="3"/>
        <v>0</v>
      </c>
      <c r="P19" s="64">
        <f t="shared" si="4"/>
        <v>0</v>
      </c>
      <c r="Q19" s="65">
        <f t="shared" si="5"/>
        <v>0</v>
      </c>
      <c r="R19" s="66">
        <f t="shared" si="6"/>
        <v>0</v>
      </c>
      <c r="S19" s="80"/>
      <c r="T19" s="66">
        <f t="shared" si="7"/>
        <v>0</v>
      </c>
    </row>
    <row r="20" spans="1:20" s="10" customFormat="1" ht="15">
      <c r="A20" s="68"/>
      <c r="B20" s="69"/>
      <c r="C20" s="69"/>
      <c r="D20" s="69"/>
      <c r="E20" s="70"/>
      <c r="F20" s="69"/>
      <c r="G20" s="71"/>
      <c r="H20" s="71"/>
      <c r="I20" s="72">
        <f t="shared" si="0"/>
        <v>0</v>
      </c>
      <c r="J20" s="73"/>
      <c r="K20" s="72">
        <f t="shared" si="1"/>
        <v>0</v>
      </c>
      <c r="L20" s="74">
        <f t="shared" si="2"/>
        <v>0</v>
      </c>
      <c r="M20" s="69"/>
      <c r="N20" s="73"/>
      <c r="O20" s="74">
        <f t="shared" si="3"/>
        <v>0</v>
      </c>
      <c r="P20" s="75">
        <f t="shared" si="4"/>
        <v>0</v>
      </c>
      <c r="Q20" s="76">
        <f t="shared" si="5"/>
        <v>0</v>
      </c>
      <c r="R20" s="77">
        <f t="shared" si="6"/>
        <v>0</v>
      </c>
      <c r="S20" s="81"/>
      <c r="T20" s="77">
        <f t="shared" si="7"/>
        <v>0</v>
      </c>
    </row>
    <row r="21" spans="1:20" s="10" customFormat="1" ht="15">
      <c r="A21" s="58"/>
      <c r="B21" s="53"/>
      <c r="C21" s="53"/>
      <c r="D21" s="53"/>
      <c r="E21" s="59"/>
      <c r="F21" s="53"/>
      <c r="G21" s="54"/>
      <c r="H21" s="54"/>
      <c r="I21" s="55">
        <f t="shared" si="0"/>
        <v>0</v>
      </c>
      <c r="J21" s="56"/>
      <c r="K21" s="55">
        <f t="shared" si="1"/>
        <v>0</v>
      </c>
      <c r="L21" s="57">
        <f t="shared" si="2"/>
        <v>0</v>
      </c>
      <c r="M21" s="53"/>
      <c r="N21" s="56"/>
      <c r="O21" s="57">
        <f t="shared" si="3"/>
        <v>0</v>
      </c>
      <c r="P21" s="64">
        <f t="shared" si="4"/>
        <v>0</v>
      </c>
      <c r="Q21" s="65">
        <f t="shared" si="5"/>
        <v>0</v>
      </c>
      <c r="R21" s="66">
        <f t="shared" si="6"/>
        <v>0</v>
      </c>
      <c r="S21" s="80"/>
      <c r="T21" s="66">
        <f t="shared" si="7"/>
        <v>0</v>
      </c>
    </row>
    <row r="22" spans="1:20" s="10" customFormat="1" ht="15">
      <c r="A22" s="68"/>
      <c r="B22" s="69"/>
      <c r="C22" s="69"/>
      <c r="D22" s="69"/>
      <c r="E22" s="70"/>
      <c r="F22" s="69"/>
      <c r="G22" s="71"/>
      <c r="H22" s="71"/>
      <c r="I22" s="72">
        <f t="shared" si="0"/>
        <v>0</v>
      </c>
      <c r="J22" s="73"/>
      <c r="K22" s="72">
        <f t="shared" si="1"/>
        <v>0</v>
      </c>
      <c r="L22" s="74">
        <f t="shared" si="2"/>
        <v>0</v>
      </c>
      <c r="M22" s="69"/>
      <c r="N22" s="73"/>
      <c r="O22" s="74">
        <f t="shared" si="3"/>
        <v>0</v>
      </c>
      <c r="P22" s="75">
        <f t="shared" si="4"/>
        <v>0</v>
      </c>
      <c r="Q22" s="76">
        <f t="shared" si="5"/>
        <v>0</v>
      </c>
      <c r="R22" s="77">
        <f t="shared" si="6"/>
        <v>0</v>
      </c>
      <c r="S22" s="81"/>
      <c r="T22" s="77">
        <f t="shared" si="7"/>
        <v>0</v>
      </c>
    </row>
    <row r="23" spans="1:20" s="10" customFormat="1" ht="15">
      <c r="A23" s="58"/>
      <c r="B23" s="53"/>
      <c r="C23" s="53"/>
      <c r="D23" s="53"/>
      <c r="E23" s="59"/>
      <c r="F23" s="53"/>
      <c r="G23" s="54"/>
      <c r="H23" s="54"/>
      <c r="I23" s="55">
        <f t="shared" si="0"/>
        <v>0</v>
      </c>
      <c r="J23" s="56"/>
      <c r="K23" s="55">
        <f t="shared" si="1"/>
        <v>0</v>
      </c>
      <c r="L23" s="57">
        <f t="shared" si="2"/>
        <v>0</v>
      </c>
      <c r="M23" s="53"/>
      <c r="N23" s="56"/>
      <c r="O23" s="57">
        <f t="shared" si="3"/>
        <v>0</v>
      </c>
      <c r="P23" s="64">
        <f t="shared" si="4"/>
        <v>0</v>
      </c>
      <c r="Q23" s="65">
        <f t="shared" si="5"/>
        <v>0</v>
      </c>
      <c r="R23" s="66">
        <f t="shared" si="6"/>
        <v>0</v>
      </c>
      <c r="S23" s="80"/>
      <c r="T23" s="66">
        <f t="shared" si="7"/>
        <v>0</v>
      </c>
    </row>
    <row r="24" spans="1:20" s="10" customFormat="1" ht="15">
      <c r="A24" s="68"/>
      <c r="B24" s="69"/>
      <c r="C24" s="69"/>
      <c r="D24" s="69"/>
      <c r="E24" s="70"/>
      <c r="F24" s="69"/>
      <c r="G24" s="71"/>
      <c r="H24" s="71"/>
      <c r="I24" s="72">
        <f t="shared" si="0"/>
        <v>0</v>
      </c>
      <c r="J24" s="73"/>
      <c r="K24" s="72">
        <f t="shared" si="1"/>
        <v>0</v>
      </c>
      <c r="L24" s="74">
        <f t="shared" si="2"/>
        <v>0</v>
      </c>
      <c r="M24" s="69"/>
      <c r="N24" s="73"/>
      <c r="O24" s="74">
        <f t="shared" si="3"/>
        <v>0</v>
      </c>
      <c r="P24" s="75">
        <f t="shared" si="4"/>
        <v>0</v>
      </c>
      <c r="Q24" s="76">
        <f t="shared" si="5"/>
        <v>0</v>
      </c>
      <c r="R24" s="77">
        <f t="shared" si="6"/>
        <v>0</v>
      </c>
      <c r="S24" s="81"/>
      <c r="T24" s="77">
        <f t="shared" si="7"/>
        <v>0</v>
      </c>
    </row>
    <row r="25" spans="1:29" s="3" customFormat="1" ht="15">
      <c r="A25" s="58"/>
      <c r="B25" s="53"/>
      <c r="C25" s="53"/>
      <c r="D25" s="53"/>
      <c r="E25" s="59"/>
      <c r="F25" s="53"/>
      <c r="G25" s="54"/>
      <c r="H25" s="54"/>
      <c r="I25" s="55">
        <f t="shared" si="0"/>
        <v>0</v>
      </c>
      <c r="J25" s="56"/>
      <c r="K25" s="55">
        <f t="shared" si="1"/>
        <v>0</v>
      </c>
      <c r="L25" s="57">
        <f t="shared" si="2"/>
        <v>0</v>
      </c>
      <c r="M25" s="53"/>
      <c r="N25" s="56"/>
      <c r="O25" s="57">
        <f t="shared" si="3"/>
        <v>0</v>
      </c>
      <c r="P25" s="64">
        <f t="shared" si="4"/>
        <v>0</v>
      </c>
      <c r="Q25" s="65">
        <f t="shared" si="5"/>
        <v>0</v>
      </c>
      <c r="R25" s="66">
        <f t="shared" si="6"/>
        <v>0</v>
      </c>
      <c r="S25" s="80"/>
      <c r="T25" s="66">
        <f t="shared" si="7"/>
        <v>0</v>
      </c>
      <c r="U25" s="10"/>
      <c r="V25" s="10"/>
      <c r="W25" s="10"/>
      <c r="X25" s="10"/>
      <c r="Y25" s="10"/>
      <c r="Z25" s="10"/>
      <c r="AA25" s="10"/>
      <c r="AB25" s="10"/>
      <c r="AC25" s="10"/>
    </row>
    <row r="26" spans="1:20" s="3" customFormat="1" ht="15">
      <c r="A26" s="68"/>
      <c r="B26" s="69"/>
      <c r="C26" s="69"/>
      <c r="D26" s="69"/>
      <c r="E26" s="70"/>
      <c r="F26" s="69"/>
      <c r="G26" s="71"/>
      <c r="H26" s="71"/>
      <c r="I26" s="72">
        <f t="shared" si="0"/>
        <v>0</v>
      </c>
      <c r="J26" s="73"/>
      <c r="K26" s="72">
        <f t="shared" si="1"/>
        <v>0</v>
      </c>
      <c r="L26" s="74">
        <f t="shared" si="2"/>
        <v>0</v>
      </c>
      <c r="M26" s="69"/>
      <c r="N26" s="73"/>
      <c r="O26" s="74">
        <f t="shared" si="3"/>
        <v>0</v>
      </c>
      <c r="P26" s="75">
        <f t="shared" si="4"/>
        <v>0</v>
      </c>
      <c r="Q26" s="76">
        <f t="shared" si="5"/>
        <v>0</v>
      </c>
      <c r="R26" s="77">
        <f t="shared" si="6"/>
        <v>0</v>
      </c>
      <c r="S26" s="81"/>
      <c r="T26" s="77">
        <f t="shared" si="7"/>
        <v>0</v>
      </c>
    </row>
    <row r="27" spans="1:20" ht="15">
      <c r="A27" s="58"/>
      <c r="B27" s="53"/>
      <c r="C27" s="53"/>
      <c r="D27" s="53"/>
      <c r="E27" s="59"/>
      <c r="F27" s="53"/>
      <c r="G27" s="54"/>
      <c r="H27" s="54"/>
      <c r="I27" s="55">
        <f t="shared" si="0"/>
        <v>0</v>
      </c>
      <c r="J27" s="56"/>
      <c r="K27" s="55">
        <f t="shared" si="1"/>
        <v>0</v>
      </c>
      <c r="L27" s="57">
        <f t="shared" si="2"/>
        <v>0</v>
      </c>
      <c r="M27" s="53"/>
      <c r="N27" s="56"/>
      <c r="O27" s="57">
        <f t="shared" si="3"/>
        <v>0</v>
      </c>
      <c r="P27" s="64">
        <f t="shared" si="4"/>
        <v>0</v>
      </c>
      <c r="Q27" s="65">
        <f t="shared" si="5"/>
        <v>0</v>
      </c>
      <c r="R27" s="66">
        <f t="shared" si="6"/>
        <v>0</v>
      </c>
      <c r="S27" s="80"/>
      <c r="T27" s="66">
        <f t="shared" si="7"/>
        <v>0</v>
      </c>
    </row>
    <row r="28" spans="1:20" ht="15">
      <c r="A28" s="68"/>
      <c r="B28" s="69"/>
      <c r="C28" s="69"/>
      <c r="D28" s="69"/>
      <c r="E28" s="70"/>
      <c r="F28" s="69"/>
      <c r="G28" s="71"/>
      <c r="H28" s="71"/>
      <c r="I28" s="72">
        <f t="shared" si="0"/>
        <v>0</v>
      </c>
      <c r="J28" s="73"/>
      <c r="K28" s="72">
        <f t="shared" si="1"/>
        <v>0</v>
      </c>
      <c r="L28" s="74">
        <f t="shared" si="2"/>
        <v>0</v>
      </c>
      <c r="M28" s="69"/>
      <c r="N28" s="73"/>
      <c r="O28" s="74">
        <f t="shared" si="3"/>
        <v>0</v>
      </c>
      <c r="P28" s="75">
        <f t="shared" si="4"/>
        <v>0</v>
      </c>
      <c r="Q28" s="76">
        <f t="shared" si="5"/>
        <v>0</v>
      </c>
      <c r="R28" s="77">
        <f t="shared" si="6"/>
        <v>0</v>
      </c>
      <c r="S28" s="81"/>
      <c r="T28" s="77">
        <f t="shared" si="7"/>
        <v>0</v>
      </c>
    </row>
    <row r="29" spans="1:20" ht="15">
      <c r="A29" s="58"/>
      <c r="B29" s="53"/>
      <c r="C29" s="53"/>
      <c r="D29" s="53"/>
      <c r="E29" s="59"/>
      <c r="F29" s="53"/>
      <c r="G29" s="54"/>
      <c r="H29" s="54"/>
      <c r="I29" s="55">
        <f t="shared" si="0"/>
        <v>0</v>
      </c>
      <c r="J29" s="56"/>
      <c r="K29" s="55">
        <f t="shared" si="1"/>
        <v>0</v>
      </c>
      <c r="L29" s="57">
        <f t="shared" si="2"/>
        <v>0</v>
      </c>
      <c r="M29" s="53"/>
      <c r="N29" s="56"/>
      <c r="O29" s="57">
        <f t="shared" si="3"/>
        <v>0</v>
      </c>
      <c r="P29" s="64">
        <f t="shared" si="4"/>
        <v>0</v>
      </c>
      <c r="Q29" s="65">
        <f t="shared" si="5"/>
        <v>0</v>
      </c>
      <c r="R29" s="66">
        <f t="shared" si="6"/>
        <v>0</v>
      </c>
      <c r="S29" s="80"/>
      <c r="T29" s="66">
        <f t="shared" si="7"/>
        <v>0</v>
      </c>
    </row>
    <row r="30" spans="1:20" ht="15">
      <c r="A30" s="68"/>
      <c r="B30" s="69"/>
      <c r="C30" s="69"/>
      <c r="D30" s="69"/>
      <c r="E30" s="70"/>
      <c r="F30" s="69"/>
      <c r="G30" s="71"/>
      <c r="H30" s="71"/>
      <c r="I30" s="72">
        <f t="shared" si="0"/>
        <v>0</v>
      </c>
      <c r="J30" s="73"/>
      <c r="K30" s="72">
        <f t="shared" si="1"/>
        <v>0</v>
      </c>
      <c r="L30" s="74">
        <f t="shared" si="2"/>
        <v>0</v>
      </c>
      <c r="M30" s="69"/>
      <c r="N30" s="73"/>
      <c r="O30" s="74">
        <f t="shared" si="3"/>
        <v>0</v>
      </c>
      <c r="P30" s="75">
        <f t="shared" si="4"/>
        <v>0</v>
      </c>
      <c r="Q30" s="76">
        <f t="shared" si="5"/>
        <v>0</v>
      </c>
      <c r="R30" s="77">
        <f t="shared" si="6"/>
        <v>0</v>
      </c>
      <c r="S30" s="81"/>
      <c r="T30" s="77">
        <f t="shared" si="7"/>
        <v>0</v>
      </c>
    </row>
    <row r="31" spans="1:20" ht="15">
      <c r="A31" s="58"/>
      <c r="B31" s="53"/>
      <c r="C31" s="53"/>
      <c r="D31" s="53"/>
      <c r="E31" s="59"/>
      <c r="F31" s="53"/>
      <c r="G31" s="54"/>
      <c r="H31" s="54"/>
      <c r="I31" s="55">
        <f t="shared" si="0"/>
        <v>0</v>
      </c>
      <c r="J31" s="56"/>
      <c r="K31" s="55">
        <f t="shared" si="1"/>
        <v>0</v>
      </c>
      <c r="L31" s="57">
        <f t="shared" si="2"/>
        <v>0</v>
      </c>
      <c r="M31" s="53"/>
      <c r="N31" s="56"/>
      <c r="O31" s="57">
        <f t="shared" si="3"/>
        <v>0</v>
      </c>
      <c r="P31" s="64">
        <f t="shared" si="4"/>
        <v>0</v>
      </c>
      <c r="Q31" s="65">
        <f t="shared" si="5"/>
        <v>0</v>
      </c>
      <c r="R31" s="66">
        <f t="shared" si="6"/>
        <v>0</v>
      </c>
      <c r="S31" s="80"/>
      <c r="T31" s="66">
        <f t="shared" si="7"/>
        <v>0</v>
      </c>
    </row>
    <row r="32" spans="1:20" ht="15">
      <c r="A32" s="68"/>
      <c r="B32" s="69"/>
      <c r="C32" s="69"/>
      <c r="D32" s="69"/>
      <c r="E32" s="70"/>
      <c r="F32" s="69"/>
      <c r="G32" s="71"/>
      <c r="H32" s="71"/>
      <c r="I32" s="72">
        <f t="shared" si="0"/>
        <v>0</v>
      </c>
      <c r="J32" s="73"/>
      <c r="K32" s="72">
        <f t="shared" si="1"/>
        <v>0</v>
      </c>
      <c r="L32" s="74">
        <f t="shared" si="2"/>
        <v>0</v>
      </c>
      <c r="M32" s="69"/>
      <c r="N32" s="73"/>
      <c r="O32" s="74">
        <f t="shared" si="3"/>
        <v>0</v>
      </c>
      <c r="P32" s="75">
        <f t="shared" si="4"/>
        <v>0</v>
      </c>
      <c r="Q32" s="76">
        <f t="shared" si="5"/>
        <v>0</v>
      </c>
      <c r="R32" s="77">
        <f t="shared" si="6"/>
        <v>0</v>
      </c>
      <c r="S32" s="81"/>
      <c r="T32" s="77">
        <f t="shared" si="7"/>
        <v>0</v>
      </c>
    </row>
    <row r="33" spans="1:20" s="10" customFormat="1" ht="15">
      <c r="A33" s="58"/>
      <c r="B33" s="53"/>
      <c r="C33" s="53"/>
      <c r="D33" s="53"/>
      <c r="E33" s="59"/>
      <c r="F33" s="53"/>
      <c r="G33" s="54"/>
      <c r="H33" s="54"/>
      <c r="I33" s="55">
        <f t="shared" si="0"/>
        <v>0</v>
      </c>
      <c r="J33" s="56"/>
      <c r="K33" s="55">
        <f t="shared" si="1"/>
        <v>0</v>
      </c>
      <c r="L33" s="57">
        <f t="shared" si="2"/>
        <v>0</v>
      </c>
      <c r="M33" s="53"/>
      <c r="N33" s="56"/>
      <c r="O33" s="57">
        <f t="shared" si="3"/>
        <v>0</v>
      </c>
      <c r="P33" s="64">
        <f t="shared" si="4"/>
        <v>0</v>
      </c>
      <c r="Q33" s="65">
        <f t="shared" si="5"/>
        <v>0</v>
      </c>
      <c r="R33" s="66">
        <f t="shared" si="6"/>
        <v>0</v>
      </c>
      <c r="S33" s="80"/>
      <c r="T33" s="66">
        <f t="shared" si="7"/>
        <v>0</v>
      </c>
    </row>
    <row r="34" ht="15">
      <c r="T34" s="82">
        <f>SUM(T12:T33)</f>
        <v>0</v>
      </c>
    </row>
    <row r="35" spans="1:20" ht="15">
      <c r="A35" s="18" t="s">
        <v>56</v>
      </c>
      <c r="B35" s="108" t="s">
        <v>60</v>
      </c>
      <c r="C35" s="14"/>
      <c r="D35" s="10"/>
      <c r="E35" s="14"/>
      <c r="F35" s="16"/>
      <c r="G35" s="10"/>
      <c r="H35" s="101"/>
      <c r="I35" s="14"/>
      <c r="J35" s="14"/>
      <c r="K35" s="12"/>
      <c r="L35" s="12"/>
      <c r="M35" s="14"/>
      <c r="N35" s="14"/>
      <c r="O35" s="12"/>
      <c r="P35" s="12"/>
      <c r="Q35" s="12"/>
      <c r="R35" s="17"/>
      <c r="S35" s="10"/>
      <c r="T35" s="10"/>
    </row>
  </sheetData>
  <sheetProtection/>
  <mergeCells count="16">
    <mergeCell ref="A15:K15"/>
    <mergeCell ref="M15:O15"/>
    <mergeCell ref="P15:R15"/>
    <mergeCell ref="S15:T15"/>
    <mergeCell ref="A2:R2"/>
    <mergeCell ref="A3:R3"/>
    <mergeCell ref="N6:P6"/>
    <mergeCell ref="N7:P7"/>
    <mergeCell ref="Q4:S4"/>
    <mergeCell ref="C11:L12"/>
    <mergeCell ref="C4:H4"/>
    <mergeCell ref="C5:H5"/>
    <mergeCell ref="C6:H6"/>
    <mergeCell ref="C8:L8"/>
    <mergeCell ref="C9:L9"/>
    <mergeCell ref="C10:L10"/>
  </mergeCells>
  <hyperlinks>
    <hyperlink ref="B35" r:id="rId1" display="School Courses for the Exchange of Data (SCED) finder:"/>
  </hyperlinks>
  <printOptions/>
  <pageMargins left="0.25" right="0.25" top="0.5" bottom="0.75" header="0.3" footer="0.3"/>
  <pageSetup fitToHeight="1" fitToWidth="1"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C36"/>
  <sheetViews>
    <sheetView tabSelected="1" zoomScale="85" zoomScaleNormal="85" zoomScalePageLayoutView="0" workbookViewId="0" topLeftCell="A1">
      <selection activeCell="T31" sqref="T31"/>
    </sheetView>
  </sheetViews>
  <sheetFormatPr defaultColWidth="9.140625" defaultRowHeight="15"/>
  <cols>
    <col min="1" max="1" width="7.7109375" style="0" customWidth="1"/>
    <col min="2" max="2" width="10.28125" style="0" customWidth="1"/>
    <col min="3" max="3" width="6.57421875" style="0" customWidth="1"/>
    <col min="4" max="4" width="10.421875" style="0" customWidth="1"/>
    <col min="5" max="5" width="5.8515625" style="0" customWidth="1"/>
    <col min="6" max="6" width="9.00390625" style="0" customWidth="1"/>
    <col min="7" max="8" width="10.7109375" style="0" customWidth="1"/>
    <col min="9" max="9" width="6.140625" style="0" customWidth="1"/>
    <col min="10" max="10" width="9.28125" style="0" customWidth="1"/>
    <col min="11" max="12" width="7.421875" style="0" customWidth="1"/>
    <col min="13" max="13" width="9.7109375" style="0" customWidth="1"/>
    <col min="14" max="14" width="6.00390625" style="0" customWidth="1"/>
    <col min="15" max="15" width="7.8515625" style="0" customWidth="1"/>
    <col min="16" max="16" width="9.140625" style="0" customWidth="1"/>
    <col min="17" max="17" width="10.8515625" style="0" customWidth="1"/>
    <col min="18" max="18" width="9.00390625" style="0" customWidth="1"/>
  </cols>
  <sheetData>
    <row r="1" ht="15">
      <c r="A1" s="63" t="s">
        <v>72</v>
      </c>
    </row>
    <row r="2" spans="1:17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8" ht="15">
      <c r="A3" s="134" t="s">
        <v>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5">
      <c r="A4" s="134" t="s">
        <v>16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6" spans="2:19" ht="15">
      <c r="B6" s="4" t="s">
        <v>12</v>
      </c>
      <c r="C6" s="143" t="s">
        <v>38</v>
      </c>
      <c r="D6" s="143"/>
      <c r="E6" s="143"/>
      <c r="F6" s="143"/>
      <c r="G6" s="143"/>
      <c r="H6" s="143"/>
      <c r="O6" s="86"/>
      <c r="P6" s="86" t="s">
        <v>13</v>
      </c>
      <c r="Q6" s="109">
        <v>44839</v>
      </c>
      <c r="R6" s="20"/>
      <c r="S6" s="22"/>
    </row>
    <row r="7" spans="2:8" ht="15">
      <c r="B7" s="4" t="s">
        <v>15</v>
      </c>
      <c r="C7" s="144" t="s">
        <v>39</v>
      </c>
      <c r="D7" s="144"/>
      <c r="E7" s="144"/>
      <c r="F7" s="144"/>
      <c r="G7" s="144"/>
      <c r="H7" s="144"/>
    </row>
    <row r="8" spans="2:19" ht="13.5" customHeight="1">
      <c r="B8" s="4" t="s">
        <v>23</v>
      </c>
      <c r="C8" s="144" t="s">
        <v>40</v>
      </c>
      <c r="D8" s="144"/>
      <c r="E8" s="144"/>
      <c r="F8" s="144"/>
      <c r="G8" s="144"/>
      <c r="H8" s="144"/>
      <c r="O8" s="88" t="s">
        <v>54</v>
      </c>
      <c r="P8" s="86"/>
      <c r="Q8" s="110"/>
      <c r="R8" s="98" t="s">
        <v>52</v>
      </c>
      <c r="S8" s="98" t="s">
        <v>53</v>
      </c>
    </row>
    <row r="9" spans="1:19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N9" s="136" t="s">
        <v>65</v>
      </c>
      <c r="O9" s="145"/>
      <c r="P9" s="145"/>
      <c r="Q9" s="111"/>
      <c r="R9" s="97">
        <v>44839</v>
      </c>
      <c r="S9" s="97">
        <v>44965</v>
      </c>
    </row>
    <row r="10" spans="1:19" s="1" customFormat="1" ht="13.5" customHeight="1">
      <c r="A10" s="6"/>
      <c r="B10" s="102" t="s">
        <v>58</v>
      </c>
      <c r="C10" s="106" t="s">
        <v>59</v>
      </c>
      <c r="D10" s="7"/>
      <c r="E10" s="7"/>
      <c r="F10" s="7"/>
      <c r="G10" s="7"/>
      <c r="H10" s="7"/>
      <c r="I10" s="7"/>
      <c r="J10" s="7"/>
      <c r="K10" s="7"/>
      <c r="L10" s="5"/>
      <c r="N10" s="107"/>
      <c r="O10" s="99"/>
      <c r="P10" s="100"/>
      <c r="Q10" s="111"/>
      <c r="R10" s="97">
        <v>44840</v>
      </c>
      <c r="S10" s="97">
        <v>44966</v>
      </c>
    </row>
    <row r="11" spans="1:19" ht="13.5" customHeight="1">
      <c r="A11" s="5"/>
      <c r="B11" s="102"/>
      <c r="C11" s="102" t="s">
        <v>55</v>
      </c>
      <c r="D11" s="102"/>
      <c r="E11" s="102"/>
      <c r="F11" s="102"/>
      <c r="G11" s="102"/>
      <c r="H11" s="102"/>
      <c r="I11" s="102"/>
      <c r="J11" s="102"/>
      <c r="K11" s="102"/>
      <c r="L11" s="7"/>
      <c r="O11" s="99"/>
      <c r="P11" s="100"/>
      <c r="Q11" s="111"/>
      <c r="R11" s="97" t="s">
        <v>70</v>
      </c>
      <c r="S11" s="96">
        <v>44967</v>
      </c>
    </row>
    <row r="12" spans="1:19" s="1" customFormat="1" ht="13.5" customHeight="1">
      <c r="A12" s="6"/>
      <c r="B12" s="7"/>
      <c r="C12" s="103" t="s">
        <v>36</v>
      </c>
      <c r="D12" s="7"/>
      <c r="E12" s="7"/>
      <c r="F12" s="7"/>
      <c r="G12" s="7"/>
      <c r="H12" s="7"/>
      <c r="I12" s="7"/>
      <c r="J12" s="7"/>
      <c r="K12" s="7"/>
      <c r="L12" s="5"/>
      <c r="O12" s="99"/>
      <c r="P12" s="100"/>
      <c r="Q12" s="111"/>
      <c r="R12" s="97">
        <v>44844</v>
      </c>
      <c r="S12" s="97">
        <v>44970</v>
      </c>
    </row>
    <row r="13" spans="1:19" s="1" customFormat="1" ht="13.5" customHeight="1">
      <c r="A13" s="6"/>
      <c r="B13" s="7"/>
      <c r="C13" s="105" t="s">
        <v>64</v>
      </c>
      <c r="D13" s="7"/>
      <c r="E13" s="7"/>
      <c r="F13" s="7"/>
      <c r="G13" s="7"/>
      <c r="H13" s="7"/>
      <c r="I13" s="7"/>
      <c r="J13" s="7"/>
      <c r="K13" s="7"/>
      <c r="L13" s="7"/>
      <c r="O13" s="99"/>
      <c r="P13" s="100"/>
      <c r="Q13" s="111"/>
      <c r="R13" s="96">
        <v>44845</v>
      </c>
      <c r="S13" s="96">
        <v>44971</v>
      </c>
    </row>
    <row r="14" spans="2:20" s="3" customFormat="1" ht="12.75" customHeight="1">
      <c r="B14" s="104"/>
      <c r="D14" s="104"/>
      <c r="E14" s="104"/>
      <c r="F14" s="104"/>
      <c r="G14" s="104"/>
      <c r="H14" s="104"/>
      <c r="I14" s="104"/>
      <c r="J14" s="104"/>
      <c r="K14" s="104"/>
      <c r="L14" s="88"/>
      <c r="P14" s="88"/>
      <c r="Q14" s="88"/>
      <c r="R14" s="88"/>
      <c r="S14" s="88"/>
      <c r="T14" s="88"/>
    </row>
    <row r="15" spans="1:20" s="11" customFormat="1" ht="31.5" customHeight="1">
      <c r="A15" s="124" t="s">
        <v>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87"/>
      <c r="M15" s="126" t="s">
        <v>18</v>
      </c>
      <c r="N15" s="127"/>
      <c r="O15" s="128"/>
      <c r="P15" s="129" t="s">
        <v>19</v>
      </c>
      <c r="Q15" s="130"/>
      <c r="R15" s="131"/>
      <c r="S15" s="132" t="s">
        <v>41</v>
      </c>
      <c r="T15" s="133"/>
    </row>
    <row r="16" spans="1:20" s="3" customFormat="1" ht="54.75" customHeight="1">
      <c r="A16" s="8" t="s">
        <v>24</v>
      </c>
      <c r="B16" s="2" t="s">
        <v>17</v>
      </c>
      <c r="C16" s="2" t="s">
        <v>57</v>
      </c>
      <c r="D16" s="2" t="s">
        <v>21</v>
      </c>
      <c r="E16" s="2" t="s">
        <v>0</v>
      </c>
      <c r="F16" s="2" t="s">
        <v>1</v>
      </c>
      <c r="G16" s="2" t="s">
        <v>2</v>
      </c>
      <c r="H16" s="2" t="s">
        <v>3</v>
      </c>
      <c r="I16" s="2" t="s">
        <v>4</v>
      </c>
      <c r="J16" s="2" t="s">
        <v>5</v>
      </c>
      <c r="K16" s="2" t="s">
        <v>6</v>
      </c>
      <c r="L16" s="2" t="s">
        <v>8</v>
      </c>
      <c r="M16" s="8" t="s">
        <v>9</v>
      </c>
      <c r="N16" s="2" t="s">
        <v>6</v>
      </c>
      <c r="O16" s="9" t="s">
        <v>20</v>
      </c>
      <c r="P16" s="8" t="s">
        <v>11</v>
      </c>
      <c r="Q16" s="2" t="s">
        <v>10</v>
      </c>
      <c r="R16" s="9" t="s">
        <v>27</v>
      </c>
      <c r="S16" s="78" t="s">
        <v>42</v>
      </c>
      <c r="T16" s="79" t="s">
        <v>43</v>
      </c>
    </row>
    <row r="17" spans="1:20" s="10" customFormat="1" ht="15">
      <c r="A17" s="58" t="s">
        <v>28</v>
      </c>
      <c r="B17" s="53" t="s">
        <v>25</v>
      </c>
      <c r="C17" s="89" t="s">
        <v>50</v>
      </c>
      <c r="D17" s="53" t="s">
        <v>44</v>
      </c>
      <c r="E17" s="59">
        <v>4</v>
      </c>
      <c r="F17" s="53" t="s">
        <v>26</v>
      </c>
      <c r="G17" s="93">
        <v>0.5729166666666666</v>
      </c>
      <c r="H17" s="93">
        <v>0.59375</v>
      </c>
      <c r="I17" s="55">
        <f>ROUND((H17-G17)*1440/60,2)</f>
        <v>0.5</v>
      </c>
      <c r="J17" s="56">
        <v>34</v>
      </c>
      <c r="K17" s="55">
        <f aca="true" t="shared" si="0" ref="K17:K24">I17*J17</f>
        <v>17</v>
      </c>
      <c r="L17" s="57">
        <f aca="true" t="shared" si="1" ref="L17:L25">ROUND(K17/1098,3)</f>
        <v>0.015</v>
      </c>
      <c r="M17" s="67" t="s">
        <v>25</v>
      </c>
      <c r="N17" s="56">
        <v>17</v>
      </c>
      <c r="O17" s="57">
        <f>ROUND(N17/1098,3)</f>
        <v>0.015</v>
      </c>
      <c r="P17" s="64">
        <f>O17-L17</f>
        <v>0</v>
      </c>
      <c r="Q17" s="65">
        <f>IF(O17&lt;L17,O17,L17)</f>
        <v>0.015</v>
      </c>
      <c r="R17" s="66">
        <f aca="true" t="shared" si="2" ref="R17:R25">ROUND(Q17,2)</f>
        <v>0.02</v>
      </c>
      <c r="S17" s="80">
        <v>25</v>
      </c>
      <c r="T17" s="66">
        <f>ROUND((S17*R17),2)</f>
        <v>0.5</v>
      </c>
    </row>
    <row r="18" spans="1:20" s="10" customFormat="1" ht="15">
      <c r="A18" s="30" t="s">
        <v>29</v>
      </c>
      <c r="B18" s="31" t="s">
        <v>22</v>
      </c>
      <c r="C18" s="90" t="s">
        <v>48</v>
      </c>
      <c r="D18" s="31" t="s">
        <v>45</v>
      </c>
      <c r="E18" s="32">
        <v>6</v>
      </c>
      <c r="F18" s="31" t="s">
        <v>26</v>
      </c>
      <c r="G18" s="94">
        <v>0.4791666666666667</v>
      </c>
      <c r="H18" s="94">
        <v>0.5104166666666666</v>
      </c>
      <c r="I18" s="33">
        <f>ROUND((H18-G18)*1440/60,2)</f>
        <v>0.75</v>
      </c>
      <c r="J18" s="23">
        <v>34</v>
      </c>
      <c r="K18" s="33">
        <f t="shared" si="0"/>
        <v>25.5</v>
      </c>
      <c r="L18" s="24">
        <f t="shared" si="1"/>
        <v>0.023</v>
      </c>
      <c r="M18" s="31"/>
      <c r="N18" s="23"/>
      <c r="O18" s="24"/>
      <c r="P18" s="25"/>
      <c r="Q18" s="26"/>
      <c r="R18" s="27"/>
      <c r="S18" s="83"/>
      <c r="T18" s="27"/>
    </row>
    <row r="19" spans="1:20" s="10" customFormat="1" ht="15">
      <c r="A19" s="30"/>
      <c r="B19" s="31"/>
      <c r="C19" s="90"/>
      <c r="D19" s="31"/>
      <c r="E19" s="32"/>
      <c r="F19" s="31" t="s">
        <v>30</v>
      </c>
      <c r="G19" s="94">
        <v>0.625</v>
      </c>
      <c r="H19" s="94">
        <v>0.65625</v>
      </c>
      <c r="I19" s="33">
        <f>ROUND((H19-G19)*1440/60,2)</f>
        <v>0.75</v>
      </c>
      <c r="J19" s="23">
        <v>36</v>
      </c>
      <c r="K19" s="28">
        <f t="shared" si="0"/>
        <v>27</v>
      </c>
      <c r="L19" s="29">
        <f t="shared" si="1"/>
        <v>0.025</v>
      </c>
      <c r="M19" s="31"/>
      <c r="N19" s="23"/>
      <c r="O19" s="24"/>
      <c r="P19" s="25"/>
      <c r="Q19" s="26"/>
      <c r="R19" s="27"/>
      <c r="S19" s="83"/>
      <c r="T19" s="27"/>
    </row>
    <row r="20" spans="1:20" s="10" customFormat="1" ht="15">
      <c r="A20" s="62" t="s">
        <v>61</v>
      </c>
      <c r="B20" s="35"/>
      <c r="C20" s="91"/>
      <c r="D20" s="31"/>
      <c r="E20" s="32"/>
      <c r="F20" s="47"/>
      <c r="G20" s="95"/>
      <c r="H20" s="95"/>
      <c r="I20" s="48"/>
      <c r="J20" s="49"/>
      <c r="K20" s="33">
        <f>K18+K19</f>
        <v>52.5</v>
      </c>
      <c r="L20" s="24">
        <f t="shared" si="1"/>
        <v>0.048</v>
      </c>
      <c r="M20" s="39" t="s">
        <v>22</v>
      </c>
      <c r="N20" s="43">
        <v>45</v>
      </c>
      <c r="O20" s="29">
        <f aca="true" t="shared" si="3" ref="O20:O25">ROUND(N20/1098,3)</f>
        <v>0.041</v>
      </c>
      <c r="P20" s="44">
        <f>O20-L20</f>
        <v>-0.006999999999999999</v>
      </c>
      <c r="Q20" s="45">
        <f>IF(O20&lt;L20,O20,L20)</f>
        <v>0.041</v>
      </c>
      <c r="R20" s="46">
        <f t="shared" si="2"/>
        <v>0.04</v>
      </c>
      <c r="S20" s="84">
        <v>29</v>
      </c>
      <c r="T20" s="46">
        <f>ROUND((S20*R20),2)</f>
        <v>1.16</v>
      </c>
    </row>
    <row r="21" spans="1:20" s="10" customFormat="1" ht="15">
      <c r="A21" s="60" t="s">
        <v>31</v>
      </c>
      <c r="B21" s="53" t="s">
        <v>32</v>
      </c>
      <c r="C21" s="89" t="s">
        <v>49</v>
      </c>
      <c r="D21" s="53" t="s">
        <v>46</v>
      </c>
      <c r="E21" s="59">
        <v>7</v>
      </c>
      <c r="F21" s="53" t="s">
        <v>37</v>
      </c>
      <c r="G21" s="93">
        <v>0.625</v>
      </c>
      <c r="H21" s="93">
        <v>0.6666666666666666</v>
      </c>
      <c r="I21" s="55">
        <f>ROUND((H21-G21)*1440/60,2)</f>
        <v>1</v>
      </c>
      <c r="J21" s="56">
        <v>35</v>
      </c>
      <c r="K21" s="55">
        <f t="shared" si="0"/>
        <v>35</v>
      </c>
      <c r="L21" s="57">
        <f t="shared" si="1"/>
        <v>0.032</v>
      </c>
      <c r="M21" s="67" t="s">
        <v>32</v>
      </c>
      <c r="N21" s="56">
        <v>50</v>
      </c>
      <c r="O21" s="57">
        <f t="shared" si="3"/>
        <v>0.046</v>
      </c>
      <c r="P21" s="64">
        <f>O21-L21</f>
        <v>0.013999999999999999</v>
      </c>
      <c r="Q21" s="65">
        <f>IF(O21&lt;L21,O21,L21)</f>
        <v>0.032</v>
      </c>
      <c r="R21" s="66">
        <f t="shared" si="2"/>
        <v>0.03</v>
      </c>
      <c r="S21" s="80">
        <v>35</v>
      </c>
      <c r="T21" s="66">
        <f>ROUND((S21*R21),2)</f>
        <v>1.05</v>
      </c>
    </row>
    <row r="22" spans="1:20" s="10" customFormat="1" ht="15">
      <c r="A22" s="34" t="s">
        <v>33</v>
      </c>
      <c r="B22" s="31" t="s">
        <v>34</v>
      </c>
      <c r="C22" s="90" t="s">
        <v>51</v>
      </c>
      <c r="D22" s="31" t="s">
        <v>47</v>
      </c>
      <c r="E22" s="32">
        <v>8</v>
      </c>
      <c r="F22" s="31" t="s">
        <v>26</v>
      </c>
      <c r="G22" s="94">
        <v>0.375</v>
      </c>
      <c r="H22" s="94">
        <v>0.40625</v>
      </c>
      <c r="I22" s="33">
        <f>ROUND((H22-G22)*1440/60,2)</f>
        <v>0.75</v>
      </c>
      <c r="J22" s="23">
        <v>34</v>
      </c>
      <c r="K22" s="33">
        <f t="shared" si="0"/>
        <v>25.5</v>
      </c>
      <c r="L22" s="36">
        <f t="shared" si="1"/>
        <v>0.023</v>
      </c>
      <c r="M22" s="37"/>
      <c r="N22" s="23"/>
      <c r="O22" s="24"/>
      <c r="P22" s="25"/>
      <c r="Q22" s="26"/>
      <c r="R22" s="27"/>
      <c r="S22" s="83"/>
      <c r="T22" s="27"/>
    </row>
    <row r="23" spans="1:20" s="10" customFormat="1" ht="15">
      <c r="A23" s="34"/>
      <c r="B23" s="31"/>
      <c r="C23" s="90"/>
      <c r="D23" s="31"/>
      <c r="E23" s="32"/>
      <c r="F23" s="31" t="s">
        <v>35</v>
      </c>
      <c r="G23" s="94">
        <v>0.375</v>
      </c>
      <c r="H23" s="94">
        <v>0.40625</v>
      </c>
      <c r="I23" s="33">
        <f>ROUND((H23-G23)*1440/60,2)</f>
        <v>0.75</v>
      </c>
      <c r="J23" s="23">
        <v>36</v>
      </c>
      <c r="K23" s="33">
        <f>I23*J23</f>
        <v>27</v>
      </c>
      <c r="L23" s="24">
        <f t="shared" si="1"/>
        <v>0.025</v>
      </c>
      <c r="M23" s="37"/>
      <c r="N23" s="23"/>
      <c r="O23" s="24"/>
      <c r="P23" s="25"/>
      <c r="Q23" s="26"/>
      <c r="R23" s="27"/>
      <c r="S23" s="83"/>
      <c r="T23" s="27"/>
    </row>
    <row r="24" spans="1:20" s="10" customFormat="1" ht="15">
      <c r="A24" s="30"/>
      <c r="B24" s="31"/>
      <c r="C24" s="90"/>
      <c r="D24" s="31"/>
      <c r="E24" s="32"/>
      <c r="F24" s="31" t="s">
        <v>37</v>
      </c>
      <c r="G24" s="94">
        <v>0.375</v>
      </c>
      <c r="H24" s="94">
        <v>0.40625</v>
      </c>
      <c r="I24" s="33">
        <f>ROUND((H24-G24)*1440/60,2)</f>
        <v>0.75</v>
      </c>
      <c r="J24" s="23">
        <v>36</v>
      </c>
      <c r="K24" s="28">
        <f t="shared" si="0"/>
        <v>27</v>
      </c>
      <c r="L24" s="38">
        <f t="shared" si="1"/>
        <v>0.025</v>
      </c>
      <c r="M24" s="37"/>
      <c r="N24" s="23"/>
      <c r="O24" s="24"/>
      <c r="P24" s="25"/>
      <c r="Q24" s="26"/>
      <c r="R24" s="27"/>
      <c r="S24" s="83"/>
      <c r="T24" s="27"/>
    </row>
    <row r="25" spans="1:20" s="10" customFormat="1" ht="15">
      <c r="A25" s="62" t="s">
        <v>62</v>
      </c>
      <c r="B25" s="40"/>
      <c r="C25" s="92"/>
      <c r="D25" s="41"/>
      <c r="E25" s="42"/>
      <c r="F25" s="50"/>
      <c r="G25" s="51"/>
      <c r="H25" s="51"/>
      <c r="I25" s="52"/>
      <c r="J25" s="50"/>
      <c r="K25" s="28">
        <f>SUM(K22:K24)</f>
        <v>79.5</v>
      </c>
      <c r="L25" s="61">
        <f t="shared" si="1"/>
        <v>0.072</v>
      </c>
      <c r="M25" s="39" t="s">
        <v>34</v>
      </c>
      <c r="N25" s="43">
        <v>64</v>
      </c>
      <c r="O25" s="29">
        <f t="shared" si="3"/>
        <v>0.058</v>
      </c>
      <c r="P25" s="44">
        <f>O25-L25</f>
        <v>-0.013999999999999992</v>
      </c>
      <c r="Q25" s="45">
        <f>IF(O25&lt;L25,O25,L25)</f>
        <v>0.058</v>
      </c>
      <c r="R25" s="46">
        <f t="shared" si="2"/>
        <v>0.06</v>
      </c>
      <c r="S25" s="84">
        <v>30</v>
      </c>
      <c r="T25" s="46">
        <f>ROUND((S25*R25),2)</f>
        <v>1.8</v>
      </c>
    </row>
    <row r="26" spans="1:20" s="10" customFormat="1" ht="15">
      <c r="A26" s="14"/>
      <c r="B26" s="14"/>
      <c r="C26" s="14"/>
      <c r="D26" s="15"/>
      <c r="E26" s="14"/>
      <c r="F26" s="16"/>
      <c r="G26" s="16"/>
      <c r="H26" s="17"/>
      <c r="I26" s="14"/>
      <c r="J26" s="17"/>
      <c r="K26" s="12"/>
      <c r="L26" s="12"/>
      <c r="M26" s="14"/>
      <c r="N26" s="13"/>
      <c r="O26" s="12"/>
      <c r="P26" s="12"/>
      <c r="Q26" s="12"/>
      <c r="R26" s="17"/>
      <c r="T26" s="85">
        <f>SUM(T17:T25)</f>
        <v>4.51</v>
      </c>
    </row>
    <row r="27" spans="1:18" s="10" customFormat="1" ht="15">
      <c r="A27" s="138" t="s">
        <v>63</v>
      </c>
      <c r="B27" s="139"/>
      <c r="C27" s="139"/>
      <c r="D27" s="139"/>
      <c r="E27" s="139"/>
      <c r="F27" s="139"/>
      <c r="G27" s="139"/>
      <c r="H27" s="139"/>
      <c r="I27" s="140"/>
      <c r="J27" s="140"/>
      <c r="K27" s="140"/>
      <c r="L27" s="141"/>
      <c r="M27" s="141"/>
      <c r="N27" s="141"/>
      <c r="O27" s="141"/>
      <c r="P27" s="141"/>
      <c r="Q27" s="141"/>
      <c r="R27" s="141"/>
    </row>
    <row r="28" spans="1:17" s="10" customFormat="1" ht="15">
      <c r="A28" s="18" t="s">
        <v>56</v>
      </c>
      <c r="B28" s="108" t="s">
        <v>60</v>
      </c>
      <c r="C28" s="14"/>
      <c r="E28" s="14"/>
      <c r="F28" s="16"/>
      <c r="H28" s="14"/>
      <c r="I28" s="14"/>
      <c r="J28" s="12"/>
      <c r="K28" s="12"/>
      <c r="L28" s="14"/>
      <c r="M28" s="14"/>
      <c r="N28" s="12"/>
      <c r="O28" s="12"/>
      <c r="P28" s="12"/>
      <c r="Q28" s="17"/>
    </row>
    <row r="29" spans="1:18" s="10" customFormat="1" ht="15">
      <c r="A29" s="19"/>
      <c r="B29" s="14"/>
      <c r="C29" s="14"/>
      <c r="D29" s="15"/>
      <c r="E29" s="14"/>
      <c r="F29" s="16"/>
      <c r="G29" s="16"/>
      <c r="H29" s="17"/>
      <c r="I29" s="14"/>
      <c r="J29" s="14"/>
      <c r="K29" s="12"/>
      <c r="L29" s="12"/>
      <c r="M29" s="14"/>
      <c r="N29" s="14"/>
      <c r="O29" s="12"/>
      <c r="P29" s="12"/>
      <c r="Q29" s="12"/>
      <c r="R29" s="17"/>
    </row>
    <row r="30" spans="1:18" s="10" customFormat="1" ht="15">
      <c r="A30" s="19"/>
      <c r="B30" s="14"/>
      <c r="C30" s="14"/>
      <c r="D30" s="15"/>
      <c r="E30" s="14"/>
      <c r="F30" s="16"/>
      <c r="G30" s="16"/>
      <c r="H30" s="17"/>
      <c r="I30" s="14"/>
      <c r="J30" s="14"/>
      <c r="K30" s="12"/>
      <c r="L30" s="12"/>
      <c r="M30" s="14"/>
      <c r="N30" s="14"/>
      <c r="O30" s="12"/>
      <c r="P30" s="12"/>
      <c r="Q30" s="12"/>
      <c r="R30" s="17"/>
    </row>
    <row r="31" spans="1:29" s="3" customFormat="1" ht="15">
      <c r="A31" s="20"/>
      <c r="B31" s="142"/>
      <c r="C31" s="142"/>
      <c r="D31" s="142"/>
      <c r="E31" s="20"/>
      <c r="F31" s="20"/>
      <c r="G31" s="20"/>
      <c r="H31" s="20"/>
      <c r="I31" s="20"/>
      <c r="J31" s="20"/>
      <c r="K31" s="21"/>
      <c r="L31" s="21"/>
      <c r="M31" s="20"/>
      <c r="N31" s="20"/>
      <c r="O31" s="20"/>
      <c r="P31" s="20"/>
      <c r="Q31" s="20"/>
      <c r="R31" s="2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18" s="3" customFormat="1" ht="15">
      <c r="A32" s="20"/>
      <c r="B32" s="20"/>
      <c r="C32" s="20"/>
      <c r="D32" s="20"/>
      <c r="E32" s="20"/>
      <c r="F32" s="16"/>
      <c r="G32" s="16"/>
      <c r="H32" s="17"/>
      <c r="I32" s="14"/>
      <c r="J32" s="17"/>
      <c r="K32" s="12"/>
      <c r="L32" s="12"/>
      <c r="M32" s="14"/>
      <c r="N32" s="13"/>
      <c r="O32" s="12"/>
      <c r="P32" s="12"/>
      <c r="Q32" s="12"/>
      <c r="R32" s="17"/>
    </row>
    <row r="33" spans="1:18" ht="15">
      <c r="A33" s="22"/>
      <c r="B33" s="20"/>
      <c r="C33" s="20"/>
      <c r="D33" s="20"/>
      <c r="E33" s="20"/>
      <c r="F33" s="16"/>
      <c r="G33" s="16"/>
      <c r="H33" s="17"/>
      <c r="I33" s="14"/>
      <c r="J33" s="17"/>
      <c r="K33" s="12"/>
      <c r="L33" s="12"/>
      <c r="M33" s="14"/>
      <c r="N33" s="13"/>
      <c r="O33" s="12"/>
      <c r="P33" s="12"/>
      <c r="Q33" s="12"/>
      <c r="R33" s="17"/>
    </row>
    <row r="34" spans="1:18" ht="15">
      <c r="A34" s="22"/>
      <c r="B34" s="20"/>
      <c r="C34" s="20"/>
      <c r="D34" s="20"/>
      <c r="E34" s="20"/>
      <c r="F34" s="16"/>
      <c r="G34" s="16"/>
      <c r="H34" s="17"/>
      <c r="I34" s="14"/>
      <c r="J34" s="17"/>
      <c r="K34" s="12"/>
      <c r="L34" s="12"/>
      <c r="M34" s="14"/>
      <c r="N34" s="13"/>
      <c r="O34" s="12"/>
      <c r="P34" s="12"/>
      <c r="Q34" s="12"/>
      <c r="R34" s="17"/>
    </row>
    <row r="35" spans="1:18" ht="15">
      <c r="A35" s="22"/>
      <c r="B35" s="20"/>
      <c r="C35" s="20"/>
      <c r="D35" s="20"/>
      <c r="E35" s="20"/>
      <c r="F35" s="16"/>
      <c r="G35" s="16"/>
      <c r="H35" s="17"/>
      <c r="I35" s="14"/>
      <c r="J35" s="17"/>
      <c r="K35" s="12"/>
      <c r="L35" s="12"/>
      <c r="M35" s="14"/>
      <c r="N35" s="13"/>
      <c r="O35" s="12"/>
      <c r="P35" s="12"/>
      <c r="Q35" s="12"/>
      <c r="R35" s="17"/>
    </row>
    <row r="36" spans="1:18" ht="15">
      <c r="A36" s="22"/>
      <c r="B36" s="20"/>
      <c r="C36" s="20"/>
      <c r="D36" s="20"/>
      <c r="E36" s="20"/>
      <c r="F36" s="16"/>
      <c r="G36" s="16"/>
      <c r="H36" s="17"/>
      <c r="I36" s="14"/>
      <c r="J36" s="17"/>
      <c r="K36" s="12"/>
      <c r="L36" s="12"/>
      <c r="M36" s="14"/>
      <c r="N36" s="13"/>
      <c r="O36" s="12"/>
      <c r="P36" s="12"/>
      <c r="Q36" s="12"/>
      <c r="R36" s="17"/>
    </row>
  </sheetData>
  <sheetProtection/>
  <mergeCells count="13">
    <mergeCell ref="N9:P9"/>
    <mergeCell ref="C8:H8"/>
    <mergeCell ref="S15:T15"/>
    <mergeCell ref="A27:R27"/>
    <mergeCell ref="B31:D31"/>
    <mergeCell ref="A2:Q2"/>
    <mergeCell ref="A3:R3"/>
    <mergeCell ref="A4:R4"/>
    <mergeCell ref="A15:K15"/>
    <mergeCell ref="M15:O15"/>
    <mergeCell ref="P15:R15"/>
    <mergeCell ref="C6:H6"/>
    <mergeCell ref="C7:H7"/>
  </mergeCells>
  <hyperlinks>
    <hyperlink ref="B28" r:id="rId1" display="School Courses for the Exchange of Data (SCED) finder:"/>
  </hyperlinks>
  <printOptions/>
  <pageMargins left="0.25" right="0.25" top="0.75" bottom="0.75" header="0.3" footer="0.3"/>
  <pageSetup fitToHeight="1" fitToWidth="1" horizontalDpi="600" verticalDpi="6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 Area Intermediate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Jeff Sexton</cp:lastModifiedBy>
  <cp:lastPrinted>2018-08-23T17:08:35Z</cp:lastPrinted>
  <dcterms:created xsi:type="dcterms:W3CDTF">2010-03-31T17:44:10Z</dcterms:created>
  <dcterms:modified xsi:type="dcterms:W3CDTF">2022-09-27T16:54:39Z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